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\Desktop\Para o Site\"/>
    </mc:Choice>
  </mc:AlternateContent>
  <xr:revisionPtr revIDLastSave="0" documentId="13_ncr:1_{713891D5-4353-4EA8-9CEA-3EAE8B6A7C6C}" xr6:coauthVersionLast="45" xr6:coauthVersionMax="45" xr10:uidLastSave="{00000000-0000-0000-0000-000000000000}"/>
  <bookViews>
    <workbookView xWindow="-120" yWindow="-120" windowWidth="20730" windowHeight="11160" xr2:uid="{7B0625E5-BAF6-4A07-9266-ABF937E85D3B}"/>
  </bookViews>
  <sheets>
    <sheet name="CONTABILIDADE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N25" i="1"/>
  <c r="N26" i="1"/>
  <c r="M25" i="1"/>
  <c r="D26" i="1"/>
  <c r="D27" i="1" s="1"/>
  <c r="C26" i="1"/>
  <c r="O21" i="1"/>
  <c r="O8" i="1"/>
  <c r="P8" i="1"/>
  <c r="M26" i="1"/>
  <c r="L26" i="1"/>
  <c r="K26" i="1"/>
  <c r="J26" i="1"/>
  <c r="I26" i="1"/>
  <c r="H26" i="1"/>
  <c r="G26" i="1"/>
  <c r="F26" i="1"/>
  <c r="E26" i="1"/>
  <c r="E27" i="1" s="1"/>
  <c r="N22" i="1"/>
  <c r="M22" i="1"/>
  <c r="K22" i="1"/>
  <c r="J22" i="1"/>
  <c r="I22" i="1"/>
  <c r="H22" i="1"/>
  <c r="G22" i="1"/>
  <c r="F22" i="1"/>
  <c r="E22" i="1"/>
  <c r="D22" i="1"/>
  <c r="C22" i="1"/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O9" i="1"/>
  <c r="O10" i="1"/>
  <c r="O11" i="1"/>
  <c r="O12" i="1"/>
  <c r="O13" i="1"/>
  <c r="O14" i="1"/>
  <c r="O15" i="1"/>
  <c r="O16" i="1"/>
  <c r="O17" i="1"/>
  <c r="O18" i="1"/>
  <c r="O19" i="1"/>
  <c r="O20" i="1"/>
  <c r="N27" i="1"/>
  <c r="M27" i="1"/>
  <c r="L27" i="1"/>
  <c r="K27" i="1"/>
  <c r="L25" i="1"/>
  <c r="K25" i="1"/>
  <c r="J27" i="1"/>
  <c r="I27" i="1"/>
  <c r="J25" i="1"/>
  <c r="I25" i="1"/>
  <c r="H27" i="1"/>
  <c r="G27" i="1"/>
  <c r="H25" i="1"/>
  <c r="G25" i="1"/>
  <c r="F27" i="1"/>
  <c r="F25" i="1"/>
  <c r="E25" i="1"/>
  <c r="P22" i="1"/>
  <c r="O22" i="1"/>
  <c r="O7" i="1"/>
  <c r="P7" i="1"/>
  <c r="D25" i="1"/>
  <c r="C25" i="1"/>
  <c r="C27" i="1"/>
  <c r="O24" i="1" l="1"/>
  <c r="P26" i="1"/>
  <c r="P27" i="1" s="1"/>
  <c r="P24" i="1"/>
  <c r="P25" i="1" s="1"/>
  <c r="O26" i="1"/>
  <c r="O27" i="1" s="1"/>
  <c r="O25" i="1"/>
</calcChain>
</file>

<file path=xl/sharedStrings.xml><?xml version="1.0" encoding="utf-8"?>
<sst xmlns="http://schemas.openxmlformats.org/spreadsheetml/2006/main" count="45" uniqueCount="25">
  <si>
    <t>Terrestre</t>
  </si>
  <si>
    <t>Amazônia</t>
  </si>
  <si>
    <t>Cerrado</t>
  </si>
  <si>
    <t>Mata Atlântica</t>
  </si>
  <si>
    <t>Caatinga</t>
  </si>
  <si>
    <t>Pantanal</t>
  </si>
  <si>
    <t>Pampa</t>
  </si>
  <si>
    <t>Áreas naturais</t>
  </si>
  <si>
    <t>Bioma</t>
  </si>
  <si>
    <t>Extensão de abertura (2000)</t>
  </si>
  <si>
    <t>Extensão final (2018)</t>
  </si>
  <si>
    <t>Extensão (2010)</t>
  </si>
  <si>
    <t>Extensão (2012)</t>
  </si>
  <si>
    <t>Extensão (2014)</t>
  </si>
  <si>
    <t>Extensão (2016)</t>
  </si>
  <si>
    <t xml:space="preserve">   Adições</t>
  </si>
  <si>
    <t xml:space="preserve">   Reduções</t>
  </si>
  <si>
    <t>Áreas antropizadas</t>
  </si>
  <si>
    <t xml:space="preserve">      Saldo das mudanças (%)</t>
  </si>
  <si>
    <t xml:space="preserve">       Total de movimentação (%)</t>
  </si>
  <si>
    <t>Total</t>
  </si>
  <si>
    <t xml:space="preserve">   Saldo das mudanças (Km²)</t>
  </si>
  <si>
    <t xml:space="preserve">    Total de movimentação (Km²)</t>
  </si>
  <si>
    <t>Ambiente</t>
  </si>
  <si>
    <t>Contas de Extensão dos Biomas Brasileiros - 2000/2018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</si>
</sst>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2"/>
      <color theme="1"/>
      <name val="Tw Cen MT"/>
      <family val="2"/>
    </font>
    <font>
      <sz val="11"/>
      <color theme="0" tint="-0.34998626667073579"/>
      <name val="Tw Cen MT"/>
      <family val="2"/>
    </font>
    <font>
      <b/>
      <sz val="11"/>
      <color theme="0" tint="-0.34998626667073579"/>
      <name val="Tw Cen MT"/>
      <family val="2"/>
    </font>
    <font>
      <sz val="11"/>
      <color theme="0" tint="-0.499984740745262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8" borderId="1" xfId="0" applyFont="1" applyFill="1" applyBorder="1" applyAlignment="1">
      <alignment horizontal="right"/>
    </xf>
    <xf numFmtId="0" fontId="1" fillId="8" borderId="3" xfId="0" applyFont="1" applyFill="1" applyBorder="1"/>
    <xf numFmtId="0" fontId="1" fillId="8" borderId="2" xfId="0" applyFont="1" applyFill="1" applyBorder="1" applyAlignment="1">
      <alignment horizontal="center" textRotation="90"/>
    </xf>
    <xf numFmtId="0" fontId="4" fillId="8" borderId="2" xfId="0" applyFont="1" applyFill="1" applyBorder="1" applyAlignment="1">
      <alignment horizontal="center" textRotation="90"/>
    </xf>
    <xf numFmtId="0" fontId="4" fillId="8" borderId="3" xfId="0" applyFont="1" applyFill="1" applyBorder="1" applyAlignment="1">
      <alignment horizontal="center" textRotation="90"/>
    </xf>
    <xf numFmtId="0" fontId="2" fillId="8" borderId="1" xfId="0" applyFont="1" applyFill="1" applyBorder="1"/>
    <xf numFmtId="0" fontId="2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1" fillId="8" borderId="1" xfId="0" applyFont="1" applyFill="1" applyBorder="1"/>
    <xf numFmtId="0" fontId="2" fillId="0" borderId="1" xfId="0" applyFont="1" applyBorder="1"/>
    <xf numFmtId="0" fontId="2" fillId="8" borderId="0" xfId="0" applyFont="1" applyFill="1" applyBorder="1" applyAlignment="1">
      <alignment horizontal="center"/>
    </xf>
    <xf numFmtId="2" fontId="1" fillId="7" borderId="0" xfId="0" applyNumberFormat="1" applyFont="1" applyFill="1" applyAlignment="1">
      <alignment horizontal="center"/>
    </xf>
    <xf numFmtId="2" fontId="4" fillId="8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2" fontId="4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Alignment="1">
      <alignment horizontal="center"/>
    </xf>
    <xf numFmtId="3" fontId="5" fillId="8" borderId="0" xfId="0" applyNumberFormat="1" applyFont="1" applyFill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3" fontId="2" fillId="8" borderId="4" xfId="0" applyNumberFormat="1" applyFont="1" applyFill="1" applyBorder="1" applyAlignment="1">
      <alignment horizontal="center"/>
    </xf>
    <xf numFmtId="3" fontId="5" fillId="8" borderId="0" xfId="0" applyNumberFormat="1" applyFont="1" applyFill="1" applyBorder="1" applyAlignment="1">
      <alignment horizontal="center"/>
    </xf>
    <xf numFmtId="3" fontId="1" fillId="8" borderId="0" xfId="0" applyNumberFormat="1" applyFont="1" applyFill="1" applyAlignment="1">
      <alignment horizontal="center"/>
    </xf>
    <xf numFmtId="3" fontId="1" fillId="8" borderId="4" xfId="0" applyNumberFormat="1" applyFont="1" applyFill="1" applyBorder="1" applyAlignment="1">
      <alignment horizontal="center"/>
    </xf>
    <xf numFmtId="3" fontId="4" fillId="8" borderId="0" xfId="0" applyNumberFormat="1" applyFont="1" applyFill="1" applyBorder="1" applyAlignment="1">
      <alignment horizontal="center"/>
    </xf>
    <xf numFmtId="3" fontId="4" fillId="8" borderId="0" xfId="0" applyNumberFormat="1" applyFont="1" applyFill="1" applyAlignment="1">
      <alignment horizontal="center"/>
    </xf>
    <xf numFmtId="3" fontId="4" fillId="8" borderId="1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3" fontId="2" fillId="6" borderId="0" xfId="0" applyNumberFormat="1" applyFont="1" applyFill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1" fillId="7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3" fontId="2" fillId="9" borderId="0" xfId="0" applyNumberFormat="1" applyFont="1" applyFill="1" applyBorder="1" applyAlignment="1">
      <alignment horizontal="center"/>
    </xf>
    <xf numFmtId="3" fontId="1" fillId="9" borderId="0" xfId="0" applyNumberFormat="1" applyFont="1" applyFill="1" applyBorder="1" applyAlignment="1">
      <alignment horizontal="center"/>
    </xf>
    <xf numFmtId="2" fontId="1" fillId="9" borderId="0" xfId="0" applyNumberFormat="1" applyFont="1" applyFill="1" applyBorder="1" applyAlignment="1">
      <alignment horizontal="center"/>
    </xf>
    <xf numFmtId="3" fontId="0" fillId="0" borderId="0" xfId="0" applyNumberFormat="1"/>
    <xf numFmtId="0" fontId="6" fillId="0" borderId="0" xfId="0" applyFont="1"/>
    <xf numFmtId="0" fontId="0" fillId="0" borderId="0" xfId="0" applyBorder="1"/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CCFF99"/>
      <color rgb="FF00FF00"/>
      <color rgb="FFFFCC99"/>
      <color rgb="FFFFFF99"/>
      <color rgb="FFFFEAD5"/>
      <color rgb="FFFFE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345280</xdr:colOff>
      <xdr:row>2</xdr:row>
      <xdr:rowOff>166687</xdr:rowOff>
    </xdr:from>
    <xdr:to>
      <xdr:col>1</xdr:col>
      <xdr:colOff>1904998</xdr:colOff>
      <xdr:row>2</xdr:row>
      <xdr:rowOff>642937</xdr:rowOff>
    </xdr:to>
    <xdr:pic>
      <xdr:nvPicPr>
        <xdr:cNvPr id="3" name="Imagem 2" descr="IBGE Logo - PNG e Vetor - Download de Logo">
          <a:extLst>
            <a:ext uri="{FF2B5EF4-FFF2-40B4-BE49-F238E27FC236}">
              <a16:creationId xmlns:a16="http://schemas.microsoft.com/office/drawing/2014/main" id="{5336E0D5-E1AE-4C7D-8869-FF81894E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47687"/>
          <a:ext cx="155971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142F-3663-4AD7-B0C0-22A2B4AECBE5}">
  <dimension ref="A3:AG28"/>
  <sheetViews>
    <sheetView tabSelected="1" topLeftCell="A3" zoomScale="80" zoomScaleNormal="80" workbookViewId="0">
      <pane xSplit="2" ySplit="4" topLeftCell="C7" activePane="bottomRight" state="frozen"/>
      <selection activeCell="A3" sqref="A3"/>
      <selection pane="topRight" activeCell="C3" sqref="C3"/>
      <selection pane="bottomLeft" activeCell="A6" sqref="A6"/>
      <selection pane="bottomRight" activeCell="C3" sqref="C3:P3"/>
    </sheetView>
  </sheetViews>
  <sheetFormatPr defaultRowHeight="15" x14ac:dyDescent="0.25"/>
  <cols>
    <col min="2" max="2" width="31.7109375" customWidth="1"/>
    <col min="3" max="3" width="16.140625" customWidth="1"/>
    <col min="4" max="4" width="10.5703125" customWidth="1"/>
    <col min="5" max="5" width="13.5703125" customWidth="1"/>
    <col min="6" max="14" width="10.5703125" customWidth="1"/>
    <col min="15" max="15" width="14.7109375" customWidth="1"/>
    <col min="16" max="16" width="15.42578125" customWidth="1"/>
  </cols>
  <sheetData>
    <row r="3" spans="1:33" ht="60" customHeight="1" thickBot="1" x14ac:dyDescent="0.3">
      <c r="A3" s="52"/>
      <c r="B3" s="53"/>
      <c r="C3" s="54" t="s">
        <v>24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33" ht="40.5" customHeight="1" thickTop="1" x14ac:dyDescent="0.25">
      <c r="B4" s="1" t="s">
        <v>23</v>
      </c>
      <c r="C4" s="59" t="s">
        <v>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55" t="s">
        <v>20</v>
      </c>
      <c r="P4" s="56"/>
    </row>
    <row r="5" spans="1:33" ht="15.75" x14ac:dyDescent="0.25">
      <c r="B5" s="1" t="s">
        <v>8</v>
      </c>
      <c r="C5" s="61" t="s">
        <v>1</v>
      </c>
      <c r="D5" s="61"/>
      <c r="E5" s="62" t="s">
        <v>2</v>
      </c>
      <c r="F5" s="62"/>
      <c r="G5" s="63" t="s">
        <v>3</v>
      </c>
      <c r="H5" s="63"/>
      <c r="I5" s="64" t="s">
        <v>4</v>
      </c>
      <c r="J5" s="64"/>
      <c r="K5" s="65" t="s">
        <v>5</v>
      </c>
      <c r="L5" s="65"/>
      <c r="M5" s="57" t="s">
        <v>6</v>
      </c>
      <c r="N5" s="58"/>
      <c r="O5" s="55"/>
      <c r="P5" s="56"/>
    </row>
    <row r="6" spans="1:33" ht="96" thickBot="1" x14ac:dyDescent="0.3">
      <c r="B6" s="2"/>
      <c r="C6" s="3" t="s">
        <v>7</v>
      </c>
      <c r="D6" s="4" t="s">
        <v>17</v>
      </c>
      <c r="E6" s="3" t="s">
        <v>7</v>
      </c>
      <c r="F6" s="4" t="s">
        <v>17</v>
      </c>
      <c r="G6" s="3" t="s">
        <v>7</v>
      </c>
      <c r="H6" s="4" t="s">
        <v>17</v>
      </c>
      <c r="I6" s="3" t="s">
        <v>7</v>
      </c>
      <c r="J6" s="4" t="s">
        <v>17</v>
      </c>
      <c r="K6" s="3" t="s">
        <v>7</v>
      </c>
      <c r="L6" s="4" t="s">
        <v>17</v>
      </c>
      <c r="M6" s="3" t="s">
        <v>7</v>
      </c>
      <c r="N6" s="5" t="s">
        <v>17</v>
      </c>
      <c r="O6" s="3" t="s">
        <v>7</v>
      </c>
      <c r="P6" s="4" t="s">
        <v>17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5.75" thickTop="1" x14ac:dyDescent="0.25">
      <c r="B7" s="6" t="s">
        <v>9</v>
      </c>
      <c r="C7" s="23">
        <v>3684512</v>
      </c>
      <c r="D7" s="24">
        <v>450865</v>
      </c>
      <c r="E7" s="23">
        <v>1185192</v>
      </c>
      <c r="F7" s="24">
        <v>790693</v>
      </c>
      <c r="G7" s="23">
        <v>195614</v>
      </c>
      <c r="H7" s="24">
        <v>896686</v>
      </c>
      <c r="I7" s="23">
        <v>581581</v>
      </c>
      <c r="J7" s="24">
        <v>274213</v>
      </c>
      <c r="K7" s="23">
        <v>134205</v>
      </c>
      <c r="L7" s="24">
        <v>15358</v>
      </c>
      <c r="M7" s="23">
        <v>96194</v>
      </c>
      <c r="N7" s="25">
        <v>82491</v>
      </c>
      <c r="O7" s="26">
        <f>SUM(C7,E7,G7,I7,K7,M7)</f>
        <v>5877298</v>
      </c>
      <c r="P7" s="27">
        <f>SUM(D7,F7,H7,J7,L7,N7)</f>
        <v>2510306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x14ac:dyDescent="0.25">
      <c r="B8" s="11" t="s">
        <v>15</v>
      </c>
      <c r="C8" s="28">
        <v>1282</v>
      </c>
      <c r="D8" s="31">
        <v>248427</v>
      </c>
      <c r="E8" s="28">
        <v>509</v>
      </c>
      <c r="F8" s="31">
        <v>135983</v>
      </c>
      <c r="G8" s="28">
        <v>257</v>
      </c>
      <c r="H8" s="31">
        <v>43490</v>
      </c>
      <c r="I8" s="28">
        <v>519</v>
      </c>
      <c r="J8" s="31">
        <v>21477</v>
      </c>
      <c r="K8" s="28">
        <v>378</v>
      </c>
      <c r="L8" s="31">
        <v>1707</v>
      </c>
      <c r="M8" s="28">
        <v>10</v>
      </c>
      <c r="N8" s="32">
        <v>9446</v>
      </c>
      <c r="O8" s="29">
        <f>SUM(C8,E8,G8,I8,K8,M8)</f>
        <v>2955</v>
      </c>
      <c r="P8" s="30">
        <f>SUM(D8,F8,H8,J8,L8,N8)</f>
        <v>460530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x14ac:dyDescent="0.25">
      <c r="B9" s="11" t="s">
        <v>16</v>
      </c>
      <c r="C9" s="28">
        <v>193539</v>
      </c>
      <c r="D9" s="31">
        <v>56170</v>
      </c>
      <c r="E9" s="28">
        <v>96274</v>
      </c>
      <c r="F9" s="31">
        <v>40218</v>
      </c>
      <c r="G9" s="28">
        <v>8793</v>
      </c>
      <c r="H9" s="31">
        <v>34954</v>
      </c>
      <c r="I9" s="28">
        <v>17165</v>
      </c>
      <c r="J9" s="31">
        <v>4831</v>
      </c>
      <c r="K9" s="28">
        <v>1649</v>
      </c>
      <c r="L9" s="31">
        <v>436</v>
      </c>
      <c r="M9" s="28">
        <v>8646</v>
      </c>
      <c r="N9" s="32">
        <v>810</v>
      </c>
      <c r="O9" s="29">
        <f t="shared" ref="O9:O22" si="0">SUM(C9,E9,G9,I9,K9,M9)</f>
        <v>326066</v>
      </c>
      <c r="P9" s="30">
        <f t="shared" ref="P9:P22" si="1">SUM(D9,F9,H9,J9,L9,N9)</f>
        <v>137419</v>
      </c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x14ac:dyDescent="0.25">
      <c r="B10" s="11" t="s">
        <v>11</v>
      </c>
      <c r="C10" s="28">
        <v>3492255</v>
      </c>
      <c r="D10" s="31">
        <v>643122</v>
      </c>
      <c r="E10" s="28">
        <v>1089427</v>
      </c>
      <c r="F10" s="31">
        <v>886458</v>
      </c>
      <c r="G10" s="28">
        <v>187078</v>
      </c>
      <c r="H10" s="31">
        <v>905222</v>
      </c>
      <c r="I10" s="28">
        <v>564935</v>
      </c>
      <c r="J10" s="31">
        <v>290859</v>
      </c>
      <c r="K10" s="28">
        <v>132934</v>
      </c>
      <c r="L10" s="31">
        <v>16629</v>
      </c>
      <c r="M10" s="28">
        <v>87558</v>
      </c>
      <c r="N10" s="32">
        <v>91127</v>
      </c>
      <c r="O10" s="29">
        <f t="shared" si="0"/>
        <v>5554187</v>
      </c>
      <c r="P10" s="30">
        <f t="shared" si="1"/>
        <v>2833417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x14ac:dyDescent="0.25">
      <c r="B11" s="11" t="s">
        <v>15</v>
      </c>
      <c r="C11" s="28">
        <v>385</v>
      </c>
      <c r="D11" s="31">
        <v>39064</v>
      </c>
      <c r="E11" s="28">
        <v>284</v>
      </c>
      <c r="F11" s="31">
        <v>37357</v>
      </c>
      <c r="G11" s="28">
        <v>248</v>
      </c>
      <c r="H11" s="31">
        <v>13515</v>
      </c>
      <c r="I11" s="28">
        <v>293</v>
      </c>
      <c r="J11" s="31">
        <v>15285</v>
      </c>
      <c r="K11" s="28">
        <v>290</v>
      </c>
      <c r="L11" s="31">
        <v>134</v>
      </c>
      <c r="M11" s="28">
        <v>9</v>
      </c>
      <c r="N11" s="32">
        <v>2432</v>
      </c>
      <c r="O11" s="29">
        <f t="shared" si="0"/>
        <v>1509</v>
      </c>
      <c r="P11" s="30">
        <f t="shared" si="1"/>
        <v>107787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x14ac:dyDescent="0.25">
      <c r="B12" s="11" t="s">
        <v>16</v>
      </c>
      <c r="C12" s="28">
        <v>27376</v>
      </c>
      <c r="D12" s="31">
        <v>12073</v>
      </c>
      <c r="E12" s="28">
        <v>23068</v>
      </c>
      <c r="F12" s="31">
        <v>14573</v>
      </c>
      <c r="G12" s="28">
        <v>3083</v>
      </c>
      <c r="H12" s="31">
        <v>10680</v>
      </c>
      <c r="I12" s="28">
        <v>13375</v>
      </c>
      <c r="J12" s="31">
        <v>2203</v>
      </c>
      <c r="K12" s="28">
        <v>189</v>
      </c>
      <c r="L12" s="31">
        <v>235</v>
      </c>
      <c r="M12" s="28">
        <v>2225</v>
      </c>
      <c r="N12" s="32">
        <v>216</v>
      </c>
      <c r="O12" s="29">
        <f t="shared" si="0"/>
        <v>69316</v>
      </c>
      <c r="P12" s="30">
        <f t="shared" si="1"/>
        <v>39980</v>
      </c>
    </row>
    <row r="13" spans="1:33" x14ac:dyDescent="0.25">
      <c r="B13" s="11" t="s">
        <v>12</v>
      </c>
      <c r="C13" s="28">
        <v>3465264</v>
      </c>
      <c r="D13" s="31">
        <v>670113</v>
      </c>
      <c r="E13" s="28">
        <v>1066643</v>
      </c>
      <c r="F13" s="31">
        <v>909242</v>
      </c>
      <c r="G13" s="28">
        <v>184243</v>
      </c>
      <c r="H13" s="31">
        <v>908057</v>
      </c>
      <c r="I13" s="28">
        <v>551853</v>
      </c>
      <c r="J13" s="31">
        <v>303941</v>
      </c>
      <c r="K13" s="28">
        <v>133035</v>
      </c>
      <c r="L13" s="31">
        <v>16528</v>
      </c>
      <c r="M13" s="28">
        <v>85342</v>
      </c>
      <c r="N13" s="32">
        <v>93343</v>
      </c>
      <c r="O13" s="29">
        <f t="shared" si="0"/>
        <v>5486380</v>
      </c>
      <c r="P13" s="30">
        <f t="shared" si="1"/>
        <v>2901224</v>
      </c>
    </row>
    <row r="14" spans="1:33" x14ac:dyDescent="0.25">
      <c r="B14" s="11" t="s">
        <v>15</v>
      </c>
      <c r="C14" s="28">
        <v>2043</v>
      </c>
      <c r="D14" s="31">
        <v>39654</v>
      </c>
      <c r="E14" s="28">
        <v>320</v>
      </c>
      <c r="F14" s="31">
        <v>35913</v>
      </c>
      <c r="G14" s="28">
        <v>44</v>
      </c>
      <c r="H14" s="31">
        <v>7362</v>
      </c>
      <c r="I14" s="28">
        <v>1000</v>
      </c>
      <c r="J14" s="31">
        <v>6895</v>
      </c>
      <c r="K14" s="28">
        <v>101</v>
      </c>
      <c r="L14" s="31">
        <v>243</v>
      </c>
      <c r="M14" s="28">
        <v>84</v>
      </c>
      <c r="N14" s="32">
        <v>3548</v>
      </c>
      <c r="O14" s="29">
        <f t="shared" si="0"/>
        <v>3592</v>
      </c>
      <c r="P14" s="30">
        <f t="shared" si="1"/>
        <v>93615</v>
      </c>
    </row>
    <row r="15" spans="1:33" x14ac:dyDescent="0.25">
      <c r="B15" s="11" t="s">
        <v>16</v>
      </c>
      <c r="C15" s="28">
        <v>21123</v>
      </c>
      <c r="D15" s="31">
        <v>20574</v>
      </c>
      <c r="E15" s="28">
        <v>18392</v>
      </c>
      <c r="F15" s="31">
        <v>17841</v>
      </c>
      <c r="G15" s="28">
        <v>735</v>
      </c>
      <c r="H15" s="31">
        <v>6671</v>
      </c>
      <c r="I15" s="28">
        <v>5327</v>
      </c>
      <c r="J15" s="31">
        <v>2568</v>
      </c>
      <c r="K15" s="28">
        <v>216</v>
      </c>
      <c r="L15" s="31">
        <v>128</v>
      </c>
      <c r="M15" s="28">
        <v>3237</v>
      </c>
      <c r="N15" s="32">
        <v>395</v>
      </c>
      <c r="O15" s="29">
        <f t="shared" si="0"/>
        <v>49030</v>
      </c>
      <c r="P15" s="30">
        <f t="shared" si="1"/>
        <v>48177</v>
      </c>
    </row>
    <row r="16" spans="1:33" x14ac:dyDescent="0.25">
      <c r="B16" s="11" t="s">
        <v>13</v>
      </c>
      <c r="C16" s="28">
        <v>3446184</v>
      </c>
      <c r="D16" s="31">
        <v>689193</v>
      </c>
      <c r="E16" s="28">
        <v>1048571</v>
      </c>
      <c r="F16" s="31">
        <v>927314</v>
      </c>
      <c r="G16" s="28">
        <v>183552</v>
      </c>
      <c r="H16" s="31">
        <v>908748</v>
      </c>
      <c r="I16" s="28">
        <v>547526</v>
      </c>
      <c r="J16" s="31">
        <v>308268</v>
      </c>
      <c r="K16" s="28">
        <v>132920</v>
      </c>
      <c r="L16" s="31">
        <v>16643</v>
      </c>
      <c r="M16" s="28">
        <v>82189</v>
      </c>
      <c r="N16" s="32">
        <v>96496</v>
      </c>
      <c r="O16" s="29">
        <f t="shared" si="0"/>
        <v>5440942</v>
      </c>
      <c r="P16" s="30">
        <f t="shared" si="1"/>
        <v>2946662</v>
      </c>
    </row>
    <row r="17" spans="2:17" x14ac:dyDescent="0.25">
      <c r="B17" s="11" t="s">
        <v>15</v>
      </c>
      <c r="C17" s="28">
        <v>644</v>
      </c>
      <c r="D17" s="31">
        <v>36413</v>
      </c>
      <c r="E17" s="28">
        <v>314</v>
      </c>
      <c r="F17" s="31">
        <v>16599</v>
      </c>
      <c r="G17" s="28">
        <v>213</v>
      </c>
      <c r="H17" s="31">
        <v>4428</v>
      </c>
      <c r="I17" s="28">
        <v>648</v>
      </c>
      <c r="J17" s="31">
        <v>2264</v>
      </c>
      <c r="K17" s="28">
        <v>278</v>
      </c>
      <c r="L17" s="31">
        <v>74</v>
      </c>
      <c r="M17" s="28">
        <v>21</v>
      </c>
      <c r="N17" s="32">
        <v>937</v>
      </c>
      <c r="O17" s="29">
        <f t="shared" si="0"/>
        <v>2118</v>
      </c>
      <c r="P17" s="30">
        <f t="shared" si="1"/>
        <v>60715</v>
      </c>
    </row>
    <row r="18" spans="2:17" x14ac:dyDescent="0.25">
      <c r="B18" s="11" t="s">
        <v>16</v>
      </c>
      <c r="C18" s="28">
        <v>23541</v>
      </c>
      <c r="D18" s="31">
        <v>13516</v>
      </c>
      <c r="E18" s="28">
        <v>8417</v>
      </c>
      <c r="F18" s="31">
        <v>8496</v>
      </c>
      <c r="G18" s="28">
        <v>1509</v>
      </c>
      <c r="H18" s="31">
        <v>3132</v>
      </c>
      <c r="I18" s="28">
        <v>1801</v>
      </c>
      <c r="J18" s="31">
        <v>1111</v>
      </c>
      <c r="K18" s="28">
        <v>326</v>
      </c>
      <c r="L18" s="31">
        <v>26</v>
      </c>
      <c r="M18" s="28">
        <v>841</v>
      </c>
      <c r="N18" s="32">
        <v>117</v>
      </c>
      <c r="O18" s="29">
        <f t="shared" si="0"/>
        <v>36435</v>
      </c>
      <c r="P18" s="30">
        <f t="shared" si="1"/>
        <v>26398</v>
      </c>
    </row>
    <row r="19" spans="2:17" x14ac:dyDescent="0.25">
      <c r="B19" s="11" t="s">
        <v>14</v>
      </c>
      <c r="C19" s="28">
        <v>3423287</v>
      </c>
      <c r="D19" s="31">
        <v>712090</v>
      </c>
      <c r="E19" s="28">
        <v>1040468</v>
      </c>
      <c r="F19" s="31">
        <v>935417</v>
      </c>
      <c r="G19" s="28">
        <v>182256</v>
      </c>
      <c r="H19" s="31">
        <v>910044</v>
      </c>
      <c r="I19" s="28">
        <v>546373</v>
      </c>
      <c r="J19" s="31">
        <v>309421</v>
      </c>
      <c r="K19" s="28">
        <v>132872</v>
      </c>
      <c r="L19" s="31">
        <v>16691</v>
      </c>
      <c r="M19" s="28">
        <v>81369</v>
      </c>
      <c r="N19" s="32">
        <v>97316</v>
      </c>
      <c r="O19" s="29">
        <f t="shared" si="0"/>
        <v>5406625</v>
      </c>
      <c r="P19" s="30">
        <f t="shared" si="1"/>
        <v>2980979</v>
      </c>
    </row>
    <row r="20" spans="2:17" x14ac:dyDescent="0.25">
      <c r="B20" s="11" t="s">
        <v>15</v>
      </c>
      <c r="C20" s="28">
        <v>8185</v>
      </c>
      <c r="D20" s="31">
        <v>38566</v>
      </c>
      <c r="E20" s="28">
        <v>2706</v>
      </c>
      <c r="F20" s="31">
        <v>25583</v>
      </c>
      <c r="G20" s="28">
        <v>102</v>
      </c>
      <c r="H20" s="31">
        <v>4513</v>
      </c>
      <c r="I20" s="28">
        <v>1545</v>
      </c>
      <c r="J20" s="31">
        <v>2376</v>
      </c>
      <c r="K20" s="28">
        <v>123</v>
      </c>
      <c r="L20" s="31">
        <v>1026</v>
      </c>
      <c r="M20" s="28">
        <v>233</v>
      </c>
      <c r="N20" s="32">
        <v>2232</v>
      </c>
      <c r="O20" s="29">
        <f t="shared" si="0"/>
        <v>12894</v>
      </c>
      <c r="P20" s="30">
        <f t="shared" si="1"/>
        <v>74296</v>
      </c>
    </row>
    <row r="21" spans="2:17" ht="15.75" thickBot="1" x14ac:dyDescent="0.3">
      <c r="B21" s="11" t="s">
        <v>16</v>
      </c>
      <c r="C21" s="28">
        <v>16761</v>
      </c>
      <c r="D21" s="31">
        <v>30057</v>
      </c>
      <c r="E21" s="28">
        <v>10688</v>
      </c>
      <c r="F21" s="31">
        <v>17671</v>
      </c>
      <c r="G21" s="28">
        <v>577</v>
      </c>
      <c r="H21" s="31">
        <v>4039</v>
      </c>
      <c r="I21" s="28">
        <v>1604</v>
      </c>
      <c r="J21" s="31">
        <v>2328</v>
      </c>
      <c r="K21" s="28">
        <v>899</v>
      </c>
      <c r="L21" s="31">
        <v>254</v>
      </c>
      <c r="M21" s="28">
        <v>1569</v>
      </c>
      <c r="N21" s="32">
        <v>896</v>
      </c>
      <c r="O21" s="29">
        <f>SUM(C21,E21,G21,I21,K21,M21)</f>
        <v>32098</v>
      </c>
      <c r="P21" s="30">
        <f t="shared" si="1"/>
        <v>55245</v>
      </c>
    </row>
    <row r="22" spans="2:17" ht="15.75" thickTop="1" x14ac:dyDescent="0.25">
      <c r="B22" s="12" t="s">
        <v>10</v>
      </c>
      <c r="C22" s="33">
        <f t="shared" ref="C22:N22" si="2">C19+C20-C21</f>
        <v>3414711</v>
      </c>
      <c r="D22" s="34">
        <f t="shared" si="2"/>
        <v>720599</v>
      </c>
      <c r="E22" s="35">
        <f t="shared" si="2"/>
        <v>1032486</v>
      </c>
      <c r="F22" s="34">
        <f t="shared" si="2"/>
        <v>943329</v>
      </c>
      <c r="G22" s="36">
        <f t="shared" si="2"/>
        <v>181781</v>
      </c>
      <c r="H22" s="34">
        <f t="shared" si="2"/>
        <v>910518</v>
      </c>
      <c r="I22" s="37">
        <f t="shared" si="2"/>
        <v>546314</v>
      </c>
      <c r="J22" s="34">
        <f t="shared" si="2"/>
        <v>309469</v>
      </c>
      <c r="K22" s="38">
        <f t="shared" si="2"/>
        <v>132096</v>
      </c>
      <c r="L22" s="34">
        <f t="shared" si="2"/>
        <v>17463</v>
      </c>
      <c r="M22" s="39">
        <f t="shared" si="2"/>
        <v>80033</v>
      </c>
      <c r="N22" s="40">
        <f t="shared" si="2"/>
        <v>98652</v>
      </c>
      <c r="O22" s="47">
        <f t="shared" si="0"/>
        <v>5387421</v>
      </c>
      <c r="P22" s="27">
        <f t="shared" si="1"/>
        <v>3000030</v>
      </c>
    </row>
    <row r="23" spans="2:17" x14ac:dyDescent="0.25">
      <c r="B23" s="6"/>
      <c r="C23" s="7"/>
      <c r="D23" s="8"/>
      <c r="E23" s="7"/>
      <c r="F23" s="8"/>
      <c r="G23" s="7"/>
      <c r="H23" s="8"/>
      <c r="I23" s="7"/>
      <c r="J23" s="8"/>
      <c r="K23" s="7"/>
      <c r="L23" s="8"/>
      <c r="M23" s="7"/>
      <c r="N23" s="9"/>
      <c r="O23" s="13"/>
      <c r="P23" s="10"/>
    </row>
    <row r="24" spans="2:17" x14ac:dyDescent="0.25">
      <c r="B24" s="11" t="s">
        <v>21</v>
      </c>
      <c r="C24" s="41">
        <v>-269801</v>
      </c>
      <c r="D24" s="31">
        <v>269734</v>
      </c>
      <c r="E24" s="42">
        <v>-152706</v>
      </c>
      <c r="F24" s="31">
        <v>152636</v>
      </c>
      <c r="G24" s="43">
        <v>-13833</v>
      </c>
      <c r="H24" s="31">
        <v>13832</v>
      </c>
      <c r="I24" s="44">
        <v>-35267</v>
      </c>
      <c r="J24" s="31">
        <v>35256</v>
      </c>
      <c r="K24" s="45">
        <v>-2109</v>
      </c>
      <c r="L24" s="31">
        <v>2105</v>
      </c>
      <c r="M24" s="46">
        <v>-16161</v>
      </c>
      <c r="N24" s="32">
        <v>16161</v>
      </c>
      <c r="O24" s="48">
        <f>O8-O9+O11-O12+O14-O15+O17-O18+O20-O21</f>
        <v>-489877</v>
      </c>
      <c r="P24" s="30">
        <f>P8-P9+P11-P12+P14-P15+P17-P18+P20-P21</f>
        <v>489724</v>
      </c>
      <c r="Q24" s="50"/>
    </row>
    <row r="25" spans="2:17" x14ac:dyDescent="0.25">
      <c r="B25" s="11" t="s">
        <v>18</v>
      </c>
      <c r="C25" s="14">
        <f t="shared" ref="C25:P25" si="3">C24/C7*100</f>
        <v>-7.3225708044918836</v>
      </c>
      <c r="D25" s="15">
        <f t="shared" si="3"/>
        <v>59.825890233218374</v>
      </c>
      <c r="E25" s="16">
        <f t="shared" si="3"/>
        <v>-12.884494664155682</v>
      </c>
      <c r="F25" s="15">
        <f t="shared" si="3"/>
        <v>19.304078827054241</v>
      </c>
      <c r="G25" s="17">
        <f t="shared" si="3"/>
        <v>-7.0715797437811201</v>
      </c>
      <c r="H25" s="15">
        <f t="shared" si="3"/>
        <v>1.5425689706318599</v>
      </c>
      <c r="I25" s="18">
        <f t="shared" si="3"/>
        <v>-6.0639876474644119</v>
      </c>
      <c r="J25" s="15">
        <f t="shared" si="3"/>
        <v>12.857158486286208</v>
      </c>
      <c r="K25" s="19">
        <f t="shared" si="3"/>
        <v>-1.5714764725606349</v>
      </c>
      <c r="L25" s="15">
        <f t="shared" si="3"/>
        <v>13.706211746321136</v>
      </c>
      <c r="M25" s="20">
        <f t="shared" si="3"/>
        <v>-16.800424142877933</v>
      </c>
      <c r="N25" s="21">
        <f t="shared" si="3"/>
        <v>19.591228133978252</v>
      </c>
      <c r="O25" s="49">
        <f t="shared" si="3"/>
        <v>-8.3350716604807182</v>
      </c>
      <c r="P25" s="22">
        <f t="shared" si="3"/>
        <v>19.508538002936692</v>
      </c>
    </row>
    <row r="26" spans="2:17" x14ac:dyDescent="0.25">
      <c r="B26" s="11" t="s">
        <v>22</v>
      </c>
      <c r="C26" s="41">
        <f t="shared" ref="C26:O26" si="4">SUM(C8,C9,C11,C12,C14,C15,C17,C18,C20,C21)</f>
        <v>294879</v>
      </c>
      <c r="D26" s="31">
        <f t="shared" si="4"/>
        <v>534514</v>
      </c>
      <c r="E26" s="42">
        <f t="shared" si="4"/>
        <v>160972</v>
      </c>
      <c r="F26" s="31">
        <f t="shared" si="4"/>
        <v>350234</v>
      </c>
      <c r="G26" s="43">
        <f t="shared" si="4"/>
        <v>15561</v>
      </c>
      <c r="H26" s="31">
        <f t="shared" si="4"/>
        <v>132784</v>
      </c>
      <c r="I26" s="44">
        <f t="shared" si="4"/>
        <v>43277</v>
      </c>
      <c r="J26" s="31">
        <f t="shared" si="4"/>
        <v>61338</v>
      </c>
      <c r="K26" s="45">
        <f t="shared" si="4"/>
        <v>4449</v>
      </c>
      <c r="L26" s="31">
        <f t="shared" si="4"/>
        <v>4263</v>
      </c>
      <c r="M26" s="46">
        <f t="shared" si="4"/>
        <v>16875</v>
      </c>
      <c r="N26" s="32">
        <f t="shared" si="4"/>
        <v>21029</v>
      </c>
      <c r="O26" s="48">
        <f t="shared" si="4"/>
        <v>536013</v>
      </c>
      <c r="P26" s="30">
        <f t="shared" ref="P26" si="5">SUM(P8,P9,P11,P12,P14,P15,P17,P18,P20,P21)</f>
        <v>1104162</v>
      </c>
    </row>
    <row r="27" spans="2:17" x14ac:dyDescent="0.25">
      <c r="B27" s="11" t="s">
        <v>19</v>
      </c>
      <c r="C27" s="14">
        <f t="shared" ref="C27:P27" si="6">C26/C7*100</f>
        <v>8.0032036807045284</v>
      </c>
      <c r="D27" s="15">
        <f t="shared" si="6"/>
        <v>118.55300367072184</v>
      </c>
      <c r="E27" s="16">
        <f t="shared" si="6"/>
        <v>13.581934403877177</v>
      </c>
      <c r="F27" s="15">
        <f t="shared" si="6"/>
        <v>44.294561859027461</v>
      </c>
      <c r="G27" s="17">
        <f t="shared" si="6"/>
        <v>7.9549520995429779</v>
      </c>
      <c r="H27" s="15">
        <f t="shared" si="6"/>
        <v>14.808305248437023</v>
      </c>
      <c r="I27" s="18">
        <f t="shared" si="6"/>
        <v>7.4412678543487489</v>
      </c>
      <c r="J27" s="15">
        <f t="shared" si="6"/>
        <v>22.368742546852264</v>
      </c>
      <c r="K27" s="19">
        <f t="shared" si="6"/>
        <v>3.3150776796691628</v>
      </c>
      <c r="L27" s="15">
        <f t="shared" si="6"/>
        <v>27.757520510483136</v>
      </c>
      <c r="M27" s="20">
        <f t="shared" si="6"/>
        <v>17.54267417926274</v>
      </c>
      <c r="N27" s="21">
        <f t="shared" si="6"/>
        <v>25.492477967293404</v>
      </c>
      <c r="O27" s="49">
        <f t="shared" si="6"/>
        <v>9.1200582308400904</v>
      </c>
      <c r="P27" s="22">
        <f t="shared" si="6"/>
        <v>43.985155594576916</v>
      </c>
    </row>
    <row r="28" spans="2:17" x14ac:dyDescent="0.25">
      <c r="D28" s="51"/>
      <c r="F28" s="51"/>
      <c r="H28" s="51"/>
      <c r="J28" s="51"/>
      <c r="L28" s="51"/>
    </row>
  </sheetData>
  <mergeCells count="9">
    <mergeCell ref="C3:P3"/>
    <mergeCell ref="O4:P5"/>
    <mergeCell ref="M5:N5"/>
    <mergeCell ref="C4:N4"/>
    <mergeCell ref="C5:D5"/>
    <mergeCell ref="E5:F5"/>
    <mergeCell ref="G5:H5"/>
    <mergeCell ref="I5:J5"/>
    <mergeCell ref="K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CONTABILIDADE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.</dc:creator>
  <cp:lastModifiedBy>Therence Sarti</cp:lastModifiedBy>
  <dcterms:created xsi:type="dcterms:W3CDTF">2020-05-14T11:56:58Z</dcterms:created>
  <dcterms:modified xsi:type="dcterms:W3CDTF">2020-09-18T11:02:01Z</dcterms:modified>
</cp:coreProperties>
</file>